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PNS" sheetId="1" r:id="rId1"/>
    <sheet name="PARA+RAD+LEUC" sheetId="2" r:id="rId2"/>
  </sheets>
  <definedNames>
    <definedName name="_xlnm.Print_Area" localSheetId="1">'PARA+RAD+LEUC'!$A$1:$I$27</definedName>
  </definedNames>
  <calcPr fullCalcOnLoad="1"/>
</workbook>
</file>

<file path=xl/sharedStrings.xml><?xml version="1.0" encoding="utf-8"?>
<sst xmlns="http://schemas.openxmlformats.org/spreadsheetml/2006/main" count="268" uniqueCount="119">
  <si>
    <t>Cod tip decont</t>
  </si>
  <si>
    <t>Descriere</t>
  </si>
  <si>
    <t>Cod partener</t>
  </si>
  <si>
    <t>Nume partener</t>
  </si>
  <si>
    <t>Valoare</t>
  </si>
  <si>
    <t>Nr. contract</t>
  </si>
  <si>
    <t>An contract</t>
  </si>
  <si>
    <t>NHPAFIBR_CONGE_MED</t>
  </si>
  <si>
    <t>Decont medicamente pentru Afibrinogenemie congenitala</t>
  </si>
  <si>
    <t>IS01</t>
  </si>
  <si>
    <t>SPITALUL CLINIC JUDETEAN DE URGENTA SF. SPIRIDON IASI</t>
  </si>
  <si>
    <t>2017</t>
  </si>
  <si>
    <t>NHP</t>
  </si>
  <si>
    <t>NHPT_HEP_MED_MED</t>
  </si>
  <si>
    <t>Decont medicamente pentru tratamentul recidivei hepatitei cronice la bolnavii cu transplant hepatic</t>
  </si>
  <si>
    <t>NHPORTO_MAT</t>
  </si>
  <si>
    <t>Decont materiale sanitare pentru programul national de ortopedie</t>
  </si>
  <si>
    <t>NHPCARDIO_MAT</t>
  </si>
  <si>
    <t>Decont materiale sanitare pentru programul national de boli cardiovasculare</t>
  </si>
  <si>
    <t>NHPDTAIP_RI_MAT</t>
  </si>
  <si>
    <t>Decont materiale sanitare pentru radiologie interventionala</t>
  </si>
  <si>
    <t>NHPH_EPIB_MAT</t>
  </si>
  <si>
    <t>Decont materiale sanitare pentru Epidermoliza buloasa</t>
  </si>
  <si>
    <t>NHPSINDROM_IMUP_MED</t>
  </si>
  <si>
    <t>Decont medicamente pentru Sindrom de imunodeficienta primara</t>
  </si>
  <si>
    <t>NHPPURP_TR_IM_CR_MED</t>
  </si>
  <si>
    <t>Decont medicamente pentru Purpura trombocitopenica imuna cronica la adultii splenectomizati si nesplenectomizati</t>
  </si>
  <si>
    <t>NHPHEMO_MED</t>
  </si>
  <si>
    <t>Decont medicamente pentru programul national de hemofilie, talasemie si alte boli rare</t>
  </si>
  <si>
    <t>NHPH_POMPE_MED</t>
  </si>
  <si>
    <t>Decont medicamente pentru Boala Pompe</t>
  </si>
  <si>
    <t>IS02</t>
  </si>
  <si>
    <t>SPITALUL CLINIC DE URGENTA PENTRU COPII "SF.MARIA" IASI</t>
  </si>
  <si>
    <t>NHPDTAIP_HC_D_MAT</t>
  </si>
  <si>
    <t>Decont materiale sanitare pentru tratamentul hidrocefaliei congenitale sau dobandite la copil</t>
  </si>
  <si>
    <t>NHPDIABET_MAT</t>
  </si>
  <si>
    <t>Decont materiale sanitare pentru programul national de diabet zaharat</t>
  </si>
  <si>
    <t>NHPPONCO_MED</t>
  </si>
  <si>
    <t>Decont medicamente pentru programul national de oncologie</t>
  </si>
  <si>
    <t>NHPHFA_BH4_MED</t>
  </si>
  <si>
    <t>Decont medicamente pentru adulti si copii cu hiperfenilalaninemie diagnosticati cu fenilcetonurie sau deficit de tetrahidrobiopterina (BH4)</t>
  </si>
  <si>
    <t>IS03</t>
  </si>
  <si>
    <t>INSTITUTUL DE BOLI CARDIOVASCULARE "PROF.DR. G.I.M. GEORGESCU" IASI</t>
  </si>
  <si>
    <t>IS04</t>
  </si>
  <si>
    <t>SPITALUL CLINIC  DR.C.I.PARHON IASI</t>
  </si>
  <si>
    <t>NHPH_FABRY_MED</t>
  </si>
  <si>
    <t>Decont medicamente pentru Boala Fabry</t>
  </si>
  <si>
    <t>NHPSCLER_TUB_MED</t>
  </si>
  <si>
    <t>Decont medicamente pentru scleroza tuberoasa</t>
  </si>
  <si>
    <t>NHPH_PULM_MED</t>
  </si>
  <si>
    <t>Decont medicamente pentru hipertensiune pulmonara</t>
  </si>
  <si>
    <t>IS07</t>
  </si>
  <si>
    <t>SPITALUL CLINIC DE PNEUMOFTIZIOLOGIE IASI</t>
  </si>
  <si>
    <t>IS11</t>
  </si>
  <si>
    <t>SP. CL. URGENTA  "PROF. DR. N. OBLU" IASI</t>
  </si>
  <si>
    <t>IS12</t>
  </si>
  <si>
    <t>SPITALUL CLINIC DE RECUPERARE IASI</t>
  </si>
  <si>
    <t>NHPNEURO_MED</t>
  </si>
  <si>
    <t>Decont medicamente pentru subprogramul de tratament al sclerozei multiple</t>
  </si>
  <si>
    <t>NHPSCLER_SIST_MED</t>
  </si>
  <si>
    <t>Decont medicamente pentru Scleroza sistemica si ulcere digitale evolutive</t>
  </si>
  <si>
    <t>IS14</t>
  </si>
  <si>
    <t>SPITALUL MUNICIPAL DE URGENTA PASCANI</t>
  </si>
  <si>
    <t>IS32</t>
  </si>
  <si>
    <t>CENTRUL DE ONCOLOGIE EUROCLINIC SRL</t>
  </si>
  <si>
    <t>IS36</t>
  </si>
  <si>
    <t>INSTITUTUL REGIONAL DE ONCOLOGIE IASI</t>
  </si>
  <si>
    <t>2707</t>
  </si>
  <si>
    <t>NHPPONCO_MAMAR_MAT</t>
  </si>
  <si>
    <t>Decont materiale sanitare pentru Afectiuni oncologice prin endoprotezare</t>
  </si>
  <si>
    <t>IS48</t>
  </si>
  <si>
    <t>MNT HEALTHCARE EUROPE SRL</t>
  </si>
  <si>
    <t>DECONTURI PNS MARTIE 2022</t>
  </si>
  <si>
    <t>MEDICAMENTE PNS</t>
  </si>
  <si>
    <t>MATERIALE SANITARE PNS</t>
  </si>
  <si>
    <t xml:space="preserve">TOTAL PNS lei </t>
  </si>
  <si>
    <t>mii lei</t>
  </si>
  <si>
    <t>TOTAL</t>
  </si>
  <si>
    <t>NHPPINSHEP_MAT</t>
  </si>
  <si>
    <t>Decont materiale sanitare pentru programul national de terapie intensiva a insuficientei hepatice</t>
  </si>
  <si>
    <t>RADIOTERAPIE</t>
  </si>
  <si>
    <t>Tip decont</t>
  </si>
  <si>
    <t>Partner code</t>
  </si>
  <si>
    <t>Partner name</t>
  </si>
  <si>
    <t>Descriere tip decont</t>
  </si>
  <si>
    <t>Cod categorie partener</t>
  </si>
  <si>
    <t>Valoare (mii lei)</t>
  </si>
  <si>
    <t>NHP_SRV_RDT</t>
  </si>
  <si>
    <t>SPITALUL CLINIC JUDETEAN DE URGENTA "SF. SPIRIDON"</t>
  </si>
  <si>
    <t>Decont servicii radioterapie in cadrul subprogramului de radioterapie a bolnavilor cu afectiuni oncologice</t>
  </si>
  <si>
    <t>3406</t>
  </si>
  <si>
    <t>3404</t>
  </si>
  <si>
    <t xml:space="preserve">TOTAL </t>
  </si>
  <si>
    <t>LEUCEMII</t>
  </si>
  <si>
    <t>NHP_SRV_ONCOLA</t>
  </si>
  <si>
    <t>Decont servicii pentru diagnosticul initial si de certitudine al leucemiilor acute</t>
  </si>
  <si>
    <t>PET - CT</t>
  </si>
  <si>
    <t>Cod decont</t>
  </si>
  <si>
    <t>Descriere decont</t>
  </si>
  <si>
    <t>Nr. contract furnizor</t>
  </si>
  <si>
    <t>An contract furnizor</t>
  </si>
  <si>
    <t>PARA_NHP6</t>
  </si>
  <si>
    <t>Decont pt analize para decontate din PNS nr. 6: Tratamentul bolnavilor cu diabet zaharat</t>
  </si>
  <si>
    <t>3590</t>
  </si>
  <si>
    <t>PARA</t>
  </si>
  <si>
    <t>34231450</t>
  </si>
  <si>
    <t>3540</t>
  </si>
  <si>
    <t>Hemoglobina glicozilata</t>
  </si>
  <si>
    <t>9550768</t>
  </si>
  <si>
    <t>INVESTIGATII MEDICALE PRAXIS SRL</t>
  </si>
  <si>
    <t>3588</t>
  </si>
  <si>
    <t>KARSUS MEDICAL SRL</t>
  </si>
  <si>
    <t>17656582</t>
  </si>
  <si>
    <t>S C LABORATOARELE SYNLAB S R L</t>
  </si>
  <si>
    <t>3589</t>
  </si>
  <si>
    <t>Decont medicamente Boli rare - incluse conditionat tratament spitalicesc(6.27)</t>
  </si>
  <si>
    <t>NHPBR_SPT_CV_MED</t>
  </si>
  <si>
    <t>NHPPONCO_MED CV</t>
  </si>
  <si>
    <t>NHPNEURO_MED CV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</si>
</sst>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00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3" fillId="34" borderId="11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4" fontId="0" fillId="0" borderId="12" xfId="0" applyNumberFormat="1" applyBorder="1" applyAlignment="1">
      <alignment horizontal="right" wrapText="1"/>
    </xf>
    <xf numFmtId="4" fontId="0" fillId="0" borderId="11" xfId="0" applyNumberFormat="1" applyBorder="1" applyAlignment="1">
      <alignment wrapText="1"/>
    </xf>
    <xf numFmtId="0" fontId="2" fillId="33" borderId="11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4" fontId="0" fillId="0" borderId="11" xfId="0" applyNumberFormat="1" applyBorder="1" applyAlignment="1">
      <alignment horizontal="right" wrapText="1"/>
    </xf>
    <xf numFmtId="0" fontId="2" fillId="0" borderId="0" xfId="0" applyFont="1" applyAlignment="1">
      <alignment wrapText="1"/>
    </xf>
    <xf numFmtId="0" fontId="4" fillId="0" borderId="0" xfId="55" applyFont="1">
      <alignment/>
      <protection/>
    </xf>
    <xf numFmtId="17" fontId="3" fillId="0" borderId="0" xfId="55" applyNumberFormat="1" applyFont="1" applyBorder="1">
      <alignment/>
      <protection/>
    </xf>
    <xf numFmtId="0" fontId="3" fillId="0" borderId="0" xfId="55" applyFont="1">
      <alignment/>
      <protection/>
    </xf>
    <xf numFmtId="0" fontId="5" fillId="33" borderId="10" xfId="55" applyFont="1" applyFill="1" applyBorder="1" applyAlignment="1">
      <alignment horizontal="center" wrapText="1"/>
      <protection/>
    </xf>
    <xf numFmtId="0" fontId="5" fillId="33" borderId="13" xfId="55" applyFont="1" applyFill="1" applyBorder="1" applyAlignment="1">
      <alignment horizontal="center" wrapText="1"/>
      <protection/>
    </xf>
    <xf numFmtId="0" fontId="5" fillId="33" borderId="12" xfId="55" applyFont="1" applyFill="1" applyBorder="1" applyAlignment="1">
      <alignment horizontal="center" wrapText="1"/>
      <protection/>
    </xf>
    <xf numFmtId="0" fontId="3" fillId="34" borderId="11" xfId="55" applyFont="1" applyFill="1" applyBorder="1" applyAlignment="1">
      <alignment horizontal="center" wrapText="1"/>
      <protection/>
    </xf>
    <xf numFmtId="0" fontId="4" fillId="0" borderId="0" xfId="55" applyFont="1" applyAlignment="1">
      <alignment wrapText="1"/>
      <protection/>
    </xf>
    <xf numFmtId="0" fontId="4" fillId="0" borderId="10" xfId="55" applyFont="1" applyBorder="1" applyAlignment="1">
      <alignment wrapText="1"/>
      <protection/>
    </xf>
    <xf numFmtId="0" fontId="4" fillId="0" borderId="13" xfId="55" applyFont="1" applyBorder="1" applyAlignment="1">
      <alignment wrapText="1"/>
      <protection/>
    </xf>
    <xf numFmtId="0" fontId="4" fillId="0" borderId="11" xfId="55" applyFont="1" applyBorder="1" applyAlignment="1">
      <alignment horizontal="right" wrapText="1"/>
      <protection/>
    </xf>
    <xf numFmtId="0" fontId="4" fillId="0" borderId="14" xfId="55" applyFont="1" applyBorder="1" applyAlignment="1">
      <alignment horizontal="right" wrapText="1"/>
      <protection/>
    </xf>
    <xf numFmtId="0" fontId="4" fillId="0" borderId="15" xfId="55" applyFont="1" applyBorder="1" applyAlignment="1">
      <alignment wrapText="1"/>
      <protection/>
    </xf>
    <xf numFmtId="4" fontId="4" fillId="0" borderId="15" xfId="55" applyNumberFormat="1" applyFont="1" applyBorder="1" applyAlignment="1">
      <alignment horizontal="right" wrapText="1"/>
      <protection/>
    </xf>
    <xf numFmtId="2" fontId="4" fillId="0" borderId="11" xfId="55" applyNumberFormat="1" applyFont="1" applyBorder="1" applyAlignment="1">
      <alignment wrapText="1"/>
      <protection/>
    </xf>
    <xf numFmtId="0" fontId="4" fillId="0" borderId="12" xfId="55" applyFont="1" applyBorder="1" applyAlignment="1">
      <alignment wrapText="1"/>
      <protection/>
    </xf>
    <xf numFmtId="0" fontId="4" fillId="0" borderId="11" xfId="55" applyFont="1" applyBorder="1" applyAlignment="1">
      <alignment wrapText="1"/>
      <protection/>
    </xf>
    <xf numFmtId="0" fontId="4" fillId="0" borderId="16" xfId="55" applyFont="1" applyBorder="1" applyAlignment="1">
      <alignment wrapText="1"/>
      <protection/>
    </xf>
    <xf numFmtId="4" fontId="4" fillId="35" borderId="11" xfId="55" applyNumberFormat="1" applyFont="1" applyFill="1" applyBorder="1" applyAlignment="1">
      <alignment horizontal="right" wrapText="1"/>
      <protection/>
    </xf>
    <xf numFmtId="0" fontId="41" fillId="0" borderId="0" xfId="55" applyFont="1" applyAlignment="1">
      <alignment wrapText="1"/>
      <protection/>
    </xf>
    <xf numFmtId="0" fontId="4" fillId="0" borderId="0" xfId="55" applyFont="1" applyBorder="1" applyAlignment="1">
      <alignment wrapText="1"/>
      <protection/>
    </xf>
    <xf numFmtId="4" fontId="4" fillId="0" borderId="11" xfId="55" applyNumberFormat="1" applyFont="1" applyBorder="1" applyAlignment="1">
      <alignment horizontal="right" wrapText="1"/>
      <protection/>
    </xf>
    <xf numFmtId="0" fontId="3" fillId="0" borderId="11" xfId="55" applyFont="1" applyBorder="1">
      <alignment/>
      <protection/>
    </xf>
    <xf numFmtId="0" fontId="3" fillId="0" borderId="11" xfId="55" applyFont="1" applyBorder="1" applyAlignment="1">
      <alignment horizontal="right"/>
      <protection/>
    </xf>
    <xf numFmtId="4" fontId="3" fillId="0" borderId="11" xfId="55" applyNumberFormat="1" applyFont="1" applyBorder="1">
      <alignment/>
      <protection/>
    </xf>
    <xf numFmtId="165" fontId="3" fillId="0" borderId="11" xfId="55" applyNumberFormat="1" applyFont="1" applyBorder="1">
      <alignment/>
      <protection/>
    </xf>
    <xf numFmtId="0" fontId="4" fillId="0" borderId="0" xfId="55" applyFont="1" applyBorder="1" applyAlignment="1">
      <alignment horizontal="right"/>
      <protection/>
    </xf>
    <xf numFmtId="4" fontId="4" fillId="0" borderId="0" xfId="55" applyNumberFormat="1" applyFont="1">
      <alignment/>
      <protection/>
    </xf>
    <xf numFmtId="4" fontId="3" fillId="0" borderId="10" xfId="55" applyNumberFormat="1" applyFont="1" applyBorder="1" applyAlignment="1">
      <alignment horizontal="right" wrapText="1"/>
      <protection/>
    </xf>
    <xf numFmtId="2" fontId="3" fillId="0" borderId="11" xfId="55" applyNumberFormat="1" applyFont="1" applyBorder="1" applyAlignment="1">
      <alignment wrapText="1"/>
      <protection/>
    </xf>
    <xf numFmtId="0" fontId="3" fillId="0" borderId="17" xfId="55" applyFont="1" applyBorder="1">
      <alignment/>
      <protection/>
    </xf>
    <xf numFmtId="4" fontId="3" fillId="0" borderId="11" xfId="55" applyNumberFormat="1" applyFont="1" applyBorder="1" applyAlignment="1">
      <alignment horizontal="right"/>
      <protection/>
    </xf>
    <xf numFmtId="2" fontId="3" fillId="0" borderId="11" xfId="55" applyNumberFormat="1" applyFont="1" applyBorder="1">
      <alignment/>
      <protection/>
    </xf>
    <xf numFmtId="0" fontId="4" fillId="0" borderId="0" xfId="55" applyFont="1" applyBorder="1">
      <alignment/>
      <protection/>
    </xf>
    <xf numFmtId="4" fontId="4" fillId="0" borderId="0" xfId="55" applyNumberFormat="1" applyFont="1" applyBorder="1" applyAlignment="1">
      <alignment horizontal="right"/>
      <protection/>
    </xf>
    <xf numFmtId="0" fontId="4" fillId="0" borderId="18" xfId="55" applyFont="1" applyBorder="1">
      <alignment/>
      <protection/>
    </xf>
    <xf numFmtId="0" fontId="3" fillId="0" borderId="0" xfId="55" applyFont="1" applyBorder="1">
      <alignment/>
      <protection/>
    </xf>
    <xf numFmtId="0" fontId="5" fillId="33" borderId="11" xfId="55" applyFont="1" applyFill="1" applyBorder="1" applyAlignment="1">
      <alignment horizontal="center" wrapText="1"/>
      <protection/>
    </xf>
    <xf numFmtId="0" fontId="4" fillId="0" borderId="11" xfId="55" applyFont="1" applyBorder="1" applyAlignment="1">
      <alignment horizontal="left" wrapText="1"/>
      <protection/>
    </xf>
    <xf numFmtId="0" fontId="0" fillId="0" borderId="13" xfId="0" applyBorder="1" applyAlignment="1">
      <alignment wrapText="1"/>
    </xf>
    <xf numFmtId="4" fontId="0" fillId="0" borderId="15" xfId="0" applyNumberFormat="1" applyBorder="1" applyAlignment="1">
      <alignment horizontal="right" wrapText="1"/>
    </xf>
    <xf numFmtId="164" fontId="4" fillId="0" borderId="11" xfId="55" applyNumberFormat="1" applyFont="1" applyBorder="1" applyAlignment="1">
      <alignment wrapText="1"/>
      <protection/>
    </xf>
    <xf numFmtId="164" fontId="3" fillId="0" borderId="11" xfId="55" applyNumberFormat="1" applyFont="1" applyBorder="1" applyAlignment="1">
      <alignment wrapText="1"/>
      <protection/>
    </xf>
    <xf numFmtId="0" fontId="0" fillId="35" borderId="11" xfId="0" applyFont="1" applyFill="1" applyBorder="1" applyAlignment="1">
      <alignment wrapText="1"/>
    </xf>
    <xf numFmtId="0" fontId="2" fillId="35" borderId="11" xfId="0" applyFont="1" applyFill="1" applyBorder="1" applyAlignment="1">
      <alignment wrapText="1"/>
    </xf>
    <xf numFmtId="0" fontId="0" fillId="35" borderId="11" xfId="0" applyFill="1" applyBorder="1" applyAlignment="1">
      <alignment wrapText="1"/>
    </xf>
    <xf numFmtId="4" fontId="0" fillId="35" borderId="11" xfId="0" applyNumberFormat="1" applyFill="1" applyBorder="1" applyAlignment="1">
      <alignment horizontal="right" wrapText="1"/>
    </xf>
    <xf numFmtId="4" fontId="0" fillId="35" borderId="11" xfId="0" applyNumberFormat="1" applyFill="1" applyBorder="1" applyAlignment="1">
      <alignment wrapText="1"/>
    </xf>
    <xf numFmtId="0" fontId="0" fillId="0" borderId="11" xfId="0" applyFont="1" applyBorder="1" applyAlignment="1">
      <alignment wrapText="1"/>
    </xf>
    <xf numFmtId="0" fontId="2" fillId="35" borderId="10" xfId="0" applyFont="1" applyFill="1" applyBorder="1" applyAlignment="1">
      <alignment wrapText="1"/>
    </xf>
    <xf numFmtId="0" fontId="0" fillId="35" borderId="10" xfId="0" applyFill="1" applyBorder="1" applyAlignment="1">
      <alignment wrapText="1"/>
    </xf>
    <xf numFmtId="4" fontId="0" fillId="35" borderId="12" xfId="0" applyNumberFormat="1" applyFill="1" applyBorder="1" applyAlignment="1">
      <alignment horizontal="right" wrapText="1"/>
    </xf>
    <xf numFmtId="4" fontId="0" fillId="0" borderId="0" xfId="0" applyNumberFormat="1" applyAlignment="1">
      <alignment/>
    </xf>
    <xf numFmtId="4" fontId="2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 horizontal="right" wrapText="1"/>
    </xf>
    <xf numFmtId="165" fontId="0" fillId="0" borderId="0" xfId="0" applyNumberFormat="1" applyAlignment="1">
      <alignment/>
    </xf>
    <xf numFmtId="165" fontId="3" fillId="34" borderId="11" xfId="0" applyNumberFormat="1" applyFont="1" applyFill="1" applyBorder="1" applyAlignment="1">
      <alignment horizontal="center" wrapText="1"/>
    </xf>
    <xf numFmtId="165" fontId="0" fillId="0" borderId="11" xfId="0" applyNumberFormat="1" applyBorder="1" applyAlignment="1">
      <alignment wrapText="1"/>
    </xf>
    <xf numFmtId="165" fontId="2" fillId="0" borderId="11" xfId="0" applyNumberFormat="1" applyFont="1" applyBorder="1" applyAlignment="1">
      <alignment wrapText="1"/>
    </xf>
    <xf numFmtId="165" fontId="0" fillId="0" borderId="0" xfId="0" applyNumberFormat="1" applyAlignment="1">
      <alignment wrapText="1"/>
    </xf>
    <xf numFmtId="165" fontId="0" fillId="35" borderId="11" xfId="0" applyNumberFormat="1" applyFill="1" applyBorder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PageLayoutView="0" workbookViewId="0" topLeftCell="A1">
      <selection activeCell="F1" sqref="F1:G16384"/>
    </sheetView>
  </sheetViews>
  <sheetFormatPr defaultColWidth="9.140625" defaultRowHeight="12.75" outlineLevelCol="1"/>
  <cols>
    <col min="1" max="1" width="8.57421875" style="3" customWidth="1"/>
    <col min="2" max="2" width="37.28125" style="0" customWidth="1"/>
    <col min="3" max="3" width="25.7109375" style="0" customWidth="1"/>
    <col min="4" max="4" width="44.421875" style="0" customWidth="1"/>
    <col min="5" max="5" width="15.28125" style="0" customWidth="1"/>
    <col min="6" max="6" width="13.140625" style="0" hidden="1" customWidth="1" outlineLevel="1"/>
    <col min="7" max="7" width="13.140625" style="71" hidden="1" customWidth="1" outlineLevel="1"/>
    <col min="8" max="8" width="9.140625" style="0" customWidth="1" collapsed="1"/>
    <col min="9" max="9" width="14.00390625" style="0" customWidth="1"/>
  </cols>
  <sheetData>
    <row r="1" ht="12.75">
      <c r="A1" s="3" t="s">
        <v>72</v>
      </c>
    </row>
    <row r="3" ht="12.75">
      <c r="A3" s="3" t="s">
        <v>73</v>
      </c>
    </row>
    <row r="4" spans="1:7" s="2" customFormat="1" ht="38.25">
      <c r="A4" s="9" t="s">
        <v>2</v>
      </c>
      <c r="B4" s="5" t="s">
        <v>3</v>
      </c>
      <c r="C4" s="5" t="s">
        <v>0</v>
      </c>
      <c r="D4" s="5" t="s">
        <v>1</v>
      </c>
      <c r="E4" s="5" t="s">
        <v>4</v>
      </c>
      <c r="F4" s="4" t="s">
        <v>75</v>
      </c>
      <c r="G4" s="72" t="s">
        <v>76</v>
      </c>
    </row>
    <row r="5" spans="1:7" s="2" customFormat="1" ht="24.75" customHeight="1">
      <c r="A5" s="12" t="s">
        <v>51</v>
      </c>
      <c r="B5" s="13" t="s">
        <v>52</v>
      </c>
      <c r="C5" s="13" t="s">
        <v>49</v>
      </c>
      <c r="D5" s="13" t="s">
        <v>50</v>
      </c>
      <c r="E5" s="14">
        <v>52731.54</v>
      </c>
      <c r="F5" s="8">
        <f>E5+E6+E7+E8+E9+E10+E11+E12+E13+E14</f>
        <v>813957.8400000001</v>
      </c>
      <c r="G5" s="73">
        <f>F5/1000</f>
        <v>813.95784</v>
      </c>
    </row>
    <row r="6" spans="1:7" s="2" customFormat="1" ht="24.75" customHeight="1">
      <c r="A6" s="12" t="s">
        <v>9</v>
      </c>
      <c r="B6" s="13" t="s">
        <v>10</v>
      </c>
      <c r="C6" s="13" t="s">
        <v>23</v>
      </c>
      <c r="D6" s="13" t="s">
        <v>24</v>
      </c>
      <c r="E6" s="14">
        <v>46480.03</v>
      </c>
      <c r="F6" s="13"/>
      <c r="G6" s="73"/>
    </row>
    <row r="7" spans="1:7" s="2" customFormat="1" ht="24.75" customHeight="1">
      <c r="A7" s="12" t="s">
        <v>9</v>
      </c>
      <c r="B7" s="13" t="s">
        <v>10</v>
      </c>
      <c r="C7" s="13" t="s">
        <v>25</v>
      </c>
      <c r="D7" s="13" t="s">
        <v>26</v>
      </c>
      <c r="E7" s="14">
        <v>218371.89</v>
      </c>
      <c r="F7" s="13"/>
      <c r="G7" s="73"/>
    </row>
    <row r="8" spans="1:7" s="2" customFormat="1" ht="24.75" customHeight="1">
      <c r="A8" s="12" t="s">
        <v>31</v>
      </c>
      <c r="B8" s="13" t="s">
        <v>32</v>
      </c>
      <c r="C8" s="13" t="s">
        <v>29</v>
      </c>
      <c r="D8" s="13" t="s">
        <v>30</v>
      </c>
      <c r="E8" s="14">
        <v>199123.09</v>
      </c>
      <c r="F8" s="13"/>
      <c r="G8" s="73"/>
    </row>
    <row r="9" spans="1:7" s="2" customFormat="1" ht="24.75" customHeight="1">
      <c r="A9" s="12" t="s">
        <v>43</v>
      </c>
      <c r="B9" s="13" t="s">
        <v>44</v>
      </c>
      <c r="C9" s="13" t="s">
        <v>29</v>
      </c>
      <c r="D9" s="13" t="s">
        <v>30</v>
      </c>
      <c r="E9" s="14">
        <v>50278.43</v>
      </c>
      <c r="F9" s="13"/>
      <c r="G9" s="73"/>
    </row>
    <row r="10" spans="1:7" s="2" customFormat="1" ht="24.75" customHeight="1">
      <c r="A10" s="12" t="s">
        <v>55</v>
      </c>
      <c r="B10" s="13" t="s">
        <v>56</v>
      </c>
      <c r="C10" s="13" t="s">
        <v>59</v>
      </c>
      <c r="D10" s="13" t="s">
        <v>60</v>
      </c>
      <c r="E10" s="14">
        <v>43086.92</v>
      </c>
      <c r="F10" s="13"/>
      <c r="G10" s="73"/>
    </row>
    <row r="11" spans="1:7" s="2" customFormat="1" ht="24.75" customHeight="1">
      <c r="A11" s="12" t="s">
        <v>31</v>
      </c>
      <c r="B11" s="13" t="s">
        <v>32</v>
      </c>
      <c r="C11" s="13" t="s">
        <v>39</v>
      </c>
      <c r="D11" s="13" t="s">
        <v>40</v>
      </c>
      <c r="E11" s="14">
        <v>12378.91</v>
      </c>
      <c r="F11" s="13"/>
      <c r="G11" s="73"/>
    </row>
    <row r="12" spans="1:7" s="2" customFormat="1" ht="24.75" customHeight="1">
      <c r="A12" s="12" t="s">
        <v>43</v>
      </c>
      <c r="B12" s="13" t="s">
        <v>44</v>
      </c>
      <c r="C12" s="13" t="s">
        <v>45</v>
      </c>
      <c r="D12" s="13" t="s">
        <v>46</v>
      </c>
      <c r="E12" s="14">
        <v>118874.31</v>
      </c>
      <c r="F12" s="13"/>
      <c r="G12" s="73"/>
    </row>
    <row r="13" spans="1:7" s="2" customFormat="1" ht="24.75" customHeight="1">
      <c r="A13" s="12" t="s">
        <v>9</v>
      </c>
      <c r="B13" s="13" t="s">
        <v>10</v>
      </c>
      <c r="C13" s="13" t="s">
        <v>7</v>
      </c>
      <c r="D13" s="13" t="s">
        <v>8</v>
      </c>
      <c r="E13" s="14">
        <v>11133.5</v>
      </c>
      <c r="F13" s="13"/>
      <c r="G13" s="73"/>
    </row>
    <row r="14" spans="1:7" s="2" customFormat="1" ht="24.75" customHeight="1">
      <c r="A14" s="12" t="s">
        <v>43</v>
      </c>
      <c r="B14" s="13" t="s">
        <v>44</v>
      </c>
      <c r="C14" s="13" t="s">
        <v>47</v>
      </c>
      <c r="D14" s="13" t="s">
        <v>48</v>
      </c>
      <c r="E14" s="14">
        <v>61499.22</v>
      </c>
      <c r="F14" s="13"/>
      <c r="G14" s="73"/>
    </row>
    <row r="15" spans="1:7" s="2" customFormat="1" ht="24.75" customHeight="1">
      <c r="A15" s="12" t="s">
        <v>9</v>
      </c>
      <c r="B15" s="13" t="s">
        <v>10</v>
      </c>
      <c r="C15" s="13" t="s">
        <v>27</v>
      </c>
      <c r="D15" s="13" t="s">
        <v>28</v>
      </c>
      <c r="E15" s="14">
        <v>846784.08</v>
      </c>
      <c r="F15" s="8">
        <f>E15+E16</f>
        <v>1301152.03</v>
      </c>
      <c r="G15" s="73">
        <f>F15/1000</f>
        <v>1301.15203</v>
      </c>
    </row>
    <row r="16" spans="1:7" s="2" customFormat="1" ht="24.75" customHeight="1">
      <c r="A16" s="12" t="s">
        <v>31</v>
      </c>
      <c r="B16" s="13" t="s">
        <v>32</v>
      </c>
      <c r="C16" s="13" t="s">
        <v>27</v>
      </c>
      <c r="D16" s="13" t="s">
        <v>28</v>
      </c>
      <c r="E16" s="14">
        <v>454367.95</v>
      </c>
      <c r="F16" s="13"/>
      <c r="G16" s="73"/>
    </row>
    <row r="17" spans="1:7" s="2" customFormat="1" ht="24.75" customHeight="1">
      <c r="A17" s="12" t="s">
        <v>55</v>
      </c>
      <c r="B17" s="13" t="s">
        <v>56</v>
      </c>
      <c r="C17" s="13" t="s">
        <v>57</v>
      </c>
      <c r="D17" s="13" t="s">
        <v>58</v>
      </c>
      <c r="E17" s="14">
        <v>1686217.68</v>
      </c>
      <c r="F17" s="8">
        <f>E17</f>
        <v>1686217.68</v>
      </c>
      <c r="G17" s="73">
        <f>F17/1000</f>
        <v>1686.21768</v>
      </c>
    </row>
    <row r="18" spans="1:7" s="2" customFormat="1" ht="24.75" customHeight="1">
      <c r="A18" s="12" t="s">
        <v>9</v>
      </c>
      <c r="B18" s="13" t="s">
        <v>10</v>
      </c>
      <c r="C18" s="13" t="s">
        <v>13</v>
      </c>
      <c r="D18" s="13" t="s">
        <v>14</v>
      </c>
      <c r="E18" s="14">
        <v>10058.39</v>
      </c>
      <c r="F18" s="8">
        <f>E18</f>
        <v>10058.39</v>
      </c>
      <c r="G18" s="73">
        <f>F18/1000</f>
        <v>10.05839</v>
      </c>
    </row>
    <row r="19" spans="1:7" s="2" customFormat="1" ht="24.75" customHeight="1">
      <c r="A19" s="12" t="s">
        <v>65</v>
      </c>
      <c r="B19" s="13" t="s">
        <v>66</v>
      </c>
      <c r="C19" s="13" t="s">
        <v>37</v>
      </c>
      <c r="D19" s="13" t="s">
        <v>38</v>
      </c>
      <c r="E19" s="14">
        <v>7058591.33</v>
      </c>
      <c r="F19" s="8">
        <f>E19+E20+E21+E22</f>
        <v>8681115.98</v>
      </c>
      <c r="G19" s="73">
        <f>F19/1000</f>
        <v>8681.11598</v>
      </c>
    </row>
    <row r="20" spans="1:7" s="2" customFormat="1" ht="24.75" customHeight="1">
      <c r="A20" s="12" t="s">
        <v>63</v>
      </c>
      <c r="B20" s="13" t="s">
        <v>64</v>
      </c>
      <c r="C20" s="13" t="s">
        <v>37</v>
      </c>
      <c r="D20" s="13" t="s">
        <v>38</v>
      </c>
      <c r="E20" s="14">
        <v>1033187.92</v>
      </c>
      <c r="F20" s="13"/>
      <c r="G20" s="73"/>
    </row>
    <row r="21" spans="1:7" s="2" customFormat="1" ht="24.75" customHeight="1">
      <c r="A21" s="12" t="s">
        <v>31</v>
      </c>
      <c r="B21" s="13" t="s">
        <v>32</v>
      </c>
      <c r="C21" s="13" t="s">
        <v>37</v>
      </c>
      <c r="D21" s="13" t="s">
        <v>38</v>
      </c>
      <c r="E21" s="14">
        <v>242592.71</v>
      </c>
      <c r="F21" s="13"/>
      <c r="G21" s="73"/>
    </row>
    <row r="22" spans="1:7" s="2" customFormat="1" ht="24.75" customHeight="1">
      <c r="A22" s="12" t="s">
        <v>70</v>
      </c>
      <c r="B22" s="13" t="s">
        <v>71</v>
      </c>
      <c r="C22" s="13" t="s">
        <v>37</v>
      </c>
      <c r="D22" s="13" t="s">
        <v>38</v>
      </c>
      <c r="E22" s="14">
        <v>346744.02</v>
      </c>
      <c r="F22" s="13"/>
      <c r="G22" s="73"/>
    </row>
    <row r="23" spans="1:7" s="2" customFormat="1" ht="24.75" customHeight="1">
      <c r="A23" s="12" t="s">
        <v>65</v>
      </c>
      <c r="B23" s="13" t="s">
        <v>66</v>
      </c>
      <c r="C23" s="64" t="s">
        <v>117</v>
      </c>
      <c r="D23" s="13" t="s">
        <v>38</v>
      </c>
      <c r="E23" s="14">
        <v>4214647.63</v>
      </c>
      <c r="F23" s="8">
        <f>E23+E24+E25</f>
        <v>5019944.22</v>
      </c>
      <c r="G23" s="73">
        <f>F23/1000</f>
        <v>5019.944219999999</v>
      </c>
    </row>
    <row r="24" spans="1:7" s="2" customFormat="1" ht="24.75" customHeight="1">
      <c r="A24" s="12" t="s">
        <v>63</v>
      </c>
      <c r="B24" s="13" t="s">
        <v>64</v>
      </c>
      <c r="C24" s="64" t="s">
        <v>117</v>
      </c>
      <c r="D24" s="13" t="s">
        <v>38</v>
      </c>
      <c r="E24" s="14">
        <v>703387.18</v>
      </c>
      <c r="F24" s="13"/>
      <c r="G24" s="73"/>
    </row>
    <row r="25" spans="1:7" s="2" customFormat="1" ht="24.75" customHeight="1">
      <c r="A25" s="12" t="s">
        <v>70</v>
      </c>
      <c r="B25" s="13" t="s">
        <v>71</v>
      </c>
      <c r="C25" s="64" t="s">
        <v>117</v>
      </c>
      <c r="D25" s="13" t="s">
        <v>38</v>
      </c>
      <c r="E25" s="14">
        <v>101909.41</v>
      </c>
      <c r="F25" s="13"/>
      <c r="G25" s="73"/>
    </row>
    <row r="26" spans="1:7" s="2" customFormat="1" ht="24.75" customHeight="1">
      <c r="A26" s="12" t="s">
        <v>55</v>
      </c>
      <c r="B26" s="13" t="s">
        <v>56</v>
      </c>
      <c r="C26" s="64" t="s">
        <v>118</v>
      </c>
      <c r="D26" s="13" t="s">
        <v>58</v>
      </c>
      <c r="E26" s="14">
        <v>911640.53</v>
      </c>
      <c r="F26" s="8">
        <f>E26</f>
        <v>911640.53</v>
      </c>
      <c r="G26" s="73">
        <f>F26/1000</f>
        <v>911.64053</v>
      </c>
    </row>
    <row r="27" spans="1:7" s="2" customFormat="1" ht="24.75" customHeight="1">
      <c r="A27" s="60" t="s">
        <v>9</v>
      </c>
      <c r="B27" s="61" t="s">
        <v>10</v>
      </c>
      <c r="C27" s="59" t="s">
        <v>116</v>
      </c>
      <c r="D27" s="59" t="s">
        <v>115</v>
      </c>
      <c r="E27" s="62">
        <v>1433006.13</v>
      </c>
      <c r="F27" s="62">
        <v>1433006.13</v>
      </c>
      <c r="G27" s="73">
        <f>F27/1000</f>
        <v>1433.00613</v>
      </c>
    </row>
    <row r="28" spans="1:7" s="15" customFormat="1" ht="24.75" customHeight="1">
      <c r="A28" s="12"/>
      <c r="B28" s="12"/>
      <c r="C28" s="12"/>
      <c r="D28" s="70" t="s">
        <v>77</v>
      </c>
      <c r="E28" s="69">
        <f>SUM(E5:E27)</f>
        <v>19857092.8</v>
      </c>
      <c r="F28" s="69">
        <f>SUM(F5:F27)</f>
        <v>19857092.8</v>
      </c>
      <c r="G28" s="74">
        <f>SUM(G5:G27)</f>
        <v>19857.092800000002</v>
      </c>
    </row>
    <row r="29" spans="1:7" s="2" customFormat="1" ht="24.75" customHeight="1">
      <c r="A29" s="15"/>
      <c r="G29" s="75"/>
    </row>
    <row r="30" spans="1:7" s="2" customFormat="1" ht="24.75" customHeight="1">
      <c r="A30" s="15" t="s">
        <v>74</v>
      </c>
      <c r="G30" s="75"/>
    </row>
    <row r="31" spans="1:7" s="2" customFormat="1" ht="24.75" customHeight="1">
      <c r="A31" s="10" t="s">
        <v>2</v>
      </c>
      <c r="B31" s="1" t="s">
        <v>3</v>
      </c>
      <c r="C31" s="1" t="s">
        <v>0</v>
      </c>
      <c r="D31" s="1" t="s">
        <v>1</v>
      </c>
      <c r="E31" s="1" t="s">
        <v>4</v>
      </c>
      <c r="F31" s="4" t="s">
        <v>75</v>
      </c>
      <c r="G31" s="72" t="s">
        <v>76</v>
      </c>
    </row>
    <row r="32" spans="1:7" s="2" customFormat="1" ht="24.75" customHeight="1">
      <c r="A32" s="11" t="s">
        <v>31</v>
      </c>
      <c r="B32" s="6" t="s">
        <v>32</v>
      </c>
      <c r="C32" s="6" t="s">
        <v>35</v>
      </c>
      <c r="D32" s="6" t="s">
        <v>36</v>
      </c>
      <c r="E32" s="7">
        <v>502434.66</v>
      </c>
      <c r="F32" s="8">
        <f>E32</f>
        <v>502434.66</v>
      </c>
      <c r="G32" s="73">
        <f>F32/1000</f>
        <v>502.43465999999995</v>
      </c>
    </row>
    <row r="33" spans="1:7" s="2" customFormat="1" ht="24.75" customHeight="1">
      <c r="A33" s="11" t="s">
        <v>9</v>
      </c>
      <c r="B33" s="6" t="s">
        <v>10</v>
      </c>
      <c r="C33" s="6" t="s">
        <v>21</v>
      </c>
      <c r="D33" s="6" t="s">
        <v>22</v>
      </c>
      <c r="E33" s="7">
        <v>95796.78</v>
      </c>
      <c r="F33" s="8">
        <f>E33</f>
        <v>95796.78</v>
      </c>
      <c r="G33" s="73">
        <f>F33/1000</f>
        <v>95.79678</v>
      </c>
    </row>
    <row r="34" spans="1:7" s="2" customFormat="1" ht="24.75" customHeight="1">
      <c r="A34" s="11" t="s">
        <v>41</v>
      </c>
      <c r="B34" s="6" t="s">
        <v>42</v>
      </c>
      <c r="C34" s="6" t="s">
        <v>17</v>
      </c>
      <c r="D34" s="6" t="s">
        <v>18</v>
      </c>
      <c r="E34" s="7">
        <v>1031073.42</v>
      </c>
      <c r="F34" s="8">
        <f>E34+E35</f>
        <v>1552340.81</v>
      </c>
      <c r="G34" s="73">
        <f>F34/1000</f>
        <v>1552.3408100000001</v>
      </c>
    </row>
    <row r="35" spans="1:7" s="2" customFormat="1" ht="24.75" customHeight="1">
      <c r="A35" s="11" t="s">
        <v>9</v>
      </c>
      <c r="B35" s="6" t="s">
        <v>10</v>
      </c>
      <c r="C35" s="6" t="s">
        <v>17</v>
      </c>
      <c r="D35" s="6" t="s">
        <v>18</v>
      </c>
      <c r="E35" s="7">
        <v>521267.39</v>
      </c>
      <c r="F35" s="13"/>
      <c r="G35" s="73"/>
    </row>
    <row r="36" spans="1:7" s="2" customFormat="1" ht="24.75" customHeight="1">
      <c r="A36" s="65" t="s">
        <v>43</v>
      </c>
      <c r="B36" s="66" t="s">
        <v>44</v>
      </c>
      <c r="C36" s="66" t="s">
        <v>78</v>
      </c>
      <c r="D36" s="66" t="s">
        <v>79</v>
      </c>
      <c r="E36" s="67">
        <v>23835.36</v>
      </c>
      <c r="F36" s="63">
        <f>E36</f>
        <v>23835.36</v>
      </c>
      <c r="G36" s="76">
        <f>F36/1000</f>
        <v>23.83536</v>
      </c>
    </row>
    <row r="37" spans="1:7" s="2" customFormat="1" ht="24.75" customHeight="1">
      <c r="A37" s="11" t="s">
        <v>9</v>
      </c>
      <c r="B37" s="6" t="s">
        <v>10</v>
      </c>
      <c r="C37" s="6" t="s">
        <v>15</v>
      </c>
      <c r="D37" s="6" t="s">
        <v>16</v>
      </c>
      <c r="E37" s="7">
        <v>34659.82</v>
      </c>
      <c r="F37" s="8">
        <f>E37+E38+E39+E40+E41</f>
        <v>256590.87999999998</v>
      </c>
      <c r="G37" s="73">
        <f>F37/1000</f>
        <v>256.59087999999997</v>
      </c>
    </row>
    <row r="38" spans="1:7" s="2" customFormat="1" ht="24.75" customHeight="1">
      <c r="A38" s="11" t="s">
        <v>55</v>
      </c>
      <c r="B38" s="6" t="s">
        <v>56</v>
      </c>
      <c r="C38" s="6" t="s">
        <v>15</v>
      </c>
      <c r="D38" s="6" t="s">
        <v>16</v>
      </c>
      <c r="E38" s="7">
        <v>119919.05</v>
      </c>
      <c r="F38" s="13"/>
      <c r="G38" s="73"/>
    </row>
    <row r="39" spans="1:7" s="2" customFormat="1" ht="24.75" customHeight="1">
      <c r="A39" s="11" t="s">
        <v>53</v>
      </c>
      <c r="B39" s="6" t="s">
        <v>54</v>
      </c>
      <c r="C39" s="6" t="s">
        <v>15</v>
      </c>
      <c r="D39" s="6" t="s">
        <v>16</v>
      </c>
      <c r="E39" s="7">
        <v>25833</v>
      </c>
      <c r="F39" s="13"/>
      <c r="G39" s="73"/>
    </row>
    <row r="40" spans="1:7" s="2" customFormat="1" ht="24.75" customHeight="1">
      <c r="A40" s="11" t="s">
        <v>31</v>
      </c>
      <c r="B40" s="6" t="s">
        <v>32</v>
      </c>
      <c r="C40" s="6" t="s">
        <v>15</v>
      </c>
      <c r="D40" s="6" t="s">
        <v>16</v>
      </c>
      <c r="E40" s="7">
        <v>59916.21</v>
      </c>
      <c r="F40" s="13"/>
      <c r="G40" s="73"/>
    </row>
    <row r="41" spans="1:7" s="2" customFormat="1" ht="24.75" customHeight="1">
      <c r="A41" s="11" t="s">
        <v>61</v>
      </c>
      <c r="B41" s="6" t="s">
        <v>62</v>
      </c>
      <c r="C41" s="6" t="s">
        <v>15</v>
      </c>
      <c r="D41" s="6" t="s">
        <v>16</v>
      </c>
      <c r="E41" s="7">
        <v>16262.8</v>
      </c>
      <c r="F41" s="13"/>
      <c r="G41" s="73"/>
    </row>
    <row r="42" spans="1:7" s="2" customFormat="1" ht="24.75" customHeight="1">
      <c r="A42" s="11" t="s">
        <v>65</v>
      </c>
      <c r="B42" s="6" t="s">
        <v>66</v>
      </c>
      <c r="C42" s="6" t="s">
        <v>68</v>
      </c>
      <c r="D42" s="6" t="s">
        <v>69</v>
      </c>
      <c r="E42" s="7">
        <v>6474.6</v>
      </c>
      <c r="F42" s="8">
        <f>E42</f>
        <v>6474.6</v>
      </c>
      <c r="G42" s="73">
        <f>F42/1000</f>
        <v>6.474600000000001</v>
      </c>
    </row>
    <row r="43" spans="1:7" s="2" customFormat="1" ht="24.75" customHeight="1">
      <c r="A43" s="11" t="s">
        <v>9</v>
      </c>
      <c r="B43" s="6" t="s">
        <v>10</v>
      </c>
      <c r="C43" s="6" t="s">
        <v>19</v>
      </c>
      <c r="D43" s="6" t="s">
        <v>20</v>
      </c>
      <c r="E43" s="7">
        <v>2218.16</v>
      </c>
      <c r="F43" s="8">
        <f>E43+E44</f>
        <v>596907.37</v>
      </c>
      <c r="G43" s="73">
        <f>F43/1000</f>
        <v>596.90737</v>
      </c>
    </row>
    <row r="44" spans="1:7" s="2" customFormat="1" ht="24.75" customHeight="1">
      <c r="A44" s="11" t="s">
        <v>53</v>
      </c>
      <c r="B44" s="6" t="s">
        <v>54</v>
      </c>
      <c r="C44" s="6" t="s">
        <v>19</v>
      </c>
      <c r="D44" s="6" t="s">
        <v>20</v>
      </c>
      <c r="E44" s="7">
        <v>594689.21</v>
      </c>
      <c r="F44" s="13"/>
      <c r="G44" s="73"/>
    </row>
    <row r="45" spans="1:7" s="2" customFormat="1" ht="24.75" customHeight="1">
      <c r="A45" s="11" t="s">
        <v>31</v>
      </c>
      <c r="B45" s="6" t="s">
        <v>32</v>
      </c>
      <c r="C45" s="6" t="s">
        <v>33</v>
      </c>
      <c r="D45" s="55" t="s">
        <v>34</v>
      </c>
      <c r="E45" s="56">
        <v>10682</v>
      </c>
      <c r="F45" s="8">
        <f>E45</f>
        <v>10682</v>
      </c>
      <c r="G45" s="73">
        <f>F45/1000</f>
        <v>10.682</v>
      </c>
    </row>
    <row r="46" spans="4:7" s="15" customFormat="1" ht="24.75" customHeight="1">
      <c r="D46" s="12" t="s">
        <v>77</v>
      </c>
      <c r="E46" s="69">
        <f>SUM(E32:E45)</f>
        <v>3045062.4599999995</v>
      </c>
      <c r="F46" s="69">
        <f>SUM(F32:F45)</f>
        <v>3045062.46</v>
      </c>
      <c r="G46" s="74">
        <f>SUM(G32:G45)</f>
        <v>3045.0624599999996</v>
      </c>
    </row>
    <row r="58" ht="12.75">
      <c r="E58" s="68"/>
    </row>
  </sheetData>
  <sheetProtection/>
  <printOptions horizontalCentered="1"/>
  <pageMargins left="0" right="0" top="0.25" bottom="0.25" header="0.5" footer="0.5"/>
  <pageSetup horizontalDpi="300" verticalDpi="300" orientation="portrait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I17" sqref="I17"/>
    </sheetView>
  </sheetViews>
  <sheetFormatPr defaultColWidth="8.8515625" defaultRowHeight="12.75" outlineLevelRow="1"/>
  <cols>
    <col min="1" max="1" width="14.57421875" style="16" customWidth="1"/>
    <col min="2" max="2" width="9.8515625" style="16" customWidth="1"/>
    <col min="3" max="3" width="39.421875" style="16" customWidth="1"/>
    <col min="4" max="4" width="41.00390625" style="16" customWidth="1"/>
    <col min="5" max="6" width="8.8515625" style="16" customWidth="1"/>
    <col min="7" max="7" width="12.421875" style="16" customWidth="1"/>
    <col min="8" max="8" width="13.7109375" style="16" customWidth="1"/>
    <col min="9" max="9" width="9.140625" style="18" customWidth="1"/>
    <col min="10" max="10" width="8.8515625" style="16" customWidth="1"/>
    <col min="11" max="11" width="23.8515625" style="16" customWidth="1"/>
    <col min="12" max="16384" width="8.8515625" style="16" customWidth="1"/>
  </cols>
  <sheetData>
    <row r="1" ht="12">
      <c r="C1" s="17">
        <v>44621</v>
      </c>
    </row>
    <row r="3" ht="12">
      <c r="C3" s="18" t="s">
        <v>80</v>
      </c>
    </row>
    <row r="4" spans="1:9" s="23" customFormat="1" ht="24">
      <c r="A4" s="19" t="s">
        <v>81</v>
      </c>
      <c r="B4" s="19" t="s">
        <v>82</v>
      </c>
      <c r="C4" s="19" t="s">
        <v>83</v>
      </c>
      <c r="D4" s="19" t="s">
        <v>84</v>
      </c>
      <c r="E4" s="20" t="s">
        <v>5</v>
      </c>
      <c r="F4" s="19" t="s">
        <v>6</v>
      </c>
      <c r="G4" s="21" t="s">
        <v>85</v>
      </c>
      <c r="H4" s="19" t="s">
        <v>4</v>
      </c>
      <c r="I4" s="22" t="s">
        <v>86</v>
      </c>
    </row>
    <row r="5" spans="1:9" s="23" customFormat="1" ht="36" hidden="1" outlineLevel="1">
      <c r="A5" s="24" t="s">
        <v>87</v>
      </c>
      <c r="B5" s="25" t="s">
        <v>9</v>
      </c>
      <c r="C5" s="25" t="s">
        <v>88</v>
      </c>
      <c r="D5" s="24" t="s">
        <v>89</v>
      </c>
      <c r="E5" s="26" t="s">
        <v>90</v>
      </c>
      <c r="F5" s="27" t="s">
        <v>11</v>
      </c>
      <c r="G5" s="28" t="s">
        <v>12</v>
      </c>
      <c r="H5" s="29">
        <v>0</v>
      </c>
      <c r="I5" s="30">
        <f>H5/1000</f>
        <v>0</v>
      </c>
    </row>
    <row r="6" spans="1:11" s="23" customFormat="1" ht="36" collapsed="1">
      <c r="A6" s="31" t="s">
        <v>87</v>
      </c>
      <c r="B6" s="32" t="s">
        <v>65</v>
      </c>
      <c r="C6" s="32" t="s">
        <v>66</v>
      </c>
      <c r="D6" s="33" t="s">
        <v>89</v>
      </c>
      <c r="E6" s="26" t="s">
        <v>91</v>
      </c>
      <c r="F6" s="26" t="s">
        <v>11</v>
      </c>
      <c r="G6" s="32" t="s">
        <v>12</v>
      </c>
      <c r="H6" s="34">
        <v>1105222</v>
      </c>
      <c r="I6" s="57">
        <f>H6/1000</f>
        <v>1105.222</v>
      </c>
      <c r="K6" s="35"/>
    </row>
    <row r="7" spans="1:9" s="23" customFormat="1" ht="36">
      <c r="A7" s="31" t="s">
        <v>87</v>
      </c>
      <c r="B7" s="32" t="s">
        <v>70</v>
      </c>
      <c r="C7" s="36" t="s">
        <v>71</v>
      </c>
      <c r="D7" s="24" t="s">
        <v>89</v>
      </c>
      <c r="E7" s="26">
        <v>3691</v>
      </c>
      <c r="F7" s="26">
        <v>2018</v>
      </c>
      <c r="G7" s="32" t="s">
        <v>12</v>
      </c>
      <c r="H7" s="37">
        <v>760320</v>
      </c>
      <c r="I7" s="57">
        <f>H7/1000</f>
        <v>760.32</v>
      </c>
    </row>
    <row r="8" spans="2:9" s="18" customFormat="1" ht="21" customHeight="1">
      <c r="B8" s="38"/>
      <c r="C8" s="38"/>
      <c r="D8" s="39" t="s">
        <v>92</v>
      </c>
      <c r="E8" s="40"/>
      <c r="F8" s="40"/>
      <c r="G8" s="40"/>
      <c r="H8" s="40">
        <f>SUM(H5:H7)</f>
        <v>1865542</v>
      </c>
      <c r="I8" s="41">
        <f>H8/1000</f>
        <v>1865.542</v>
      </c>
    </row>
    <row r="9" spans="4:8" ht="21" customHeight="1">
      <c r="D9" s="42"/>
      <c r="H9" s="43"/>
    </row>
    <row r="10" ht="21" customHeight="1">
      <c r="C10" s="18" t="s">
        <v>93</v>
      </c>
    </row>
    <row r="11" spans="1:9" s="23" customFormat="1" ht="50.25" customHeight="1">
      <c r="A11" s="19" t="s">
        <v>81</v>
      </c>
      <c r="B11" s="19" t="s">
        <v>82</v>
      </c>
      <c r="C11" s="19" t="s">
        <v>83</v>
      </c>
      <c r="D11" s="19" t="s">
        <v>84</v>
      </c>
      <c r="E11" s="19" t="s">
        <v>5</v>
      </c>
      <c r="F11" s="19" t="s">
        <v>6</v>
      </c>
      <c r="G11" s="19" t="s">
        <v>85</v>
      </c>
      <c r="H11" s="19" t="s">
        <v>4</v>
      </c>
      <c r="I11" s="22" t="s">
        <v>86</v>
      </c>
    </row>
    <row r="12" spans="1:9" s="23" customFormat="1" ht="37.5" customHeight="1">
      <c r="A12" s="24" t="s">
        <v>94</v>
      </c>
      <c r="B12" s="24" t="s">
        <v>65</v>
      </c>
      <c r="C12" s="24" t="s">
        <v>66</v>
      </c>
      <c r="D12" s="24" t="s">
        <v>95</v>
      </c>
      <c r="E12" s="24" t="s">
        <v>67</v>
      </c>
      <c r="F12" s="24" t="s">
        <v>11</v>
      </c>
      <c r="G12" s="31" t="s">
        <v>12</v>
      </c>
      <c r="H12" s="44">
        <v>88549.5</v>
      </c>
      <c r="I12" s="58">
        <f>H12/1000</f>
        <v>88.5495</v>
      </c>
    </row>
    <row r="13" ht="24.75" customHeight="1"/>
    <row r="14" ht="24.75" customHeight="1">
      <c r="C14" s="18" t="s">
        <v>96</v>
      </c>
    </row>
    <row r="15" spans="1:9" s="23" customFormat="1" ht="44.25" customHeight="1">
      <c r="A15" s="19" t="s">
        <v>97</v>
      </c>
      <c r="B15" s="20" t="s">
        <v>2</v>
      </c>
      <c r="C15" s="20" t="s">
        <v>3</v>
      </c>
      <c r="D15" s="20" t="s">
        <v>98</v>
      </c>
      <c r="E15" s="20" t="s">
        <v>99</v>
      </c>
      <c r="F15" s="20" t="s">
        <v>100</v>
      </c>
      <c r="G15" s="20" t="s">
        <v>85</v>
      </c>
      <c r="H15" s="20" t="s">
        <v>4</v>
      </c>
      <c r="I15" s="22" t="s">
        <v>86</v>
      </c>
    </row>
    <row r="16" spans="1:9" s="23" customFormat="1" ht="24">
      <c r="A16" s="31" t="s">
        <v>101</v>
      </c>
      <c r="B16" s="32" t="s">
        <v>65</v>
      </c>
      <c r="C16" s="32" t="s">
        <v>66</v>
      </c>
      <c r="D16" s="32" t="s">
        <v>102</v>
      </c>
      <c r="E16" s="32" t="s">
        <v>103</v>
      </c>
      <c r="F16" s="32" t="s">
        <v>11</v>
      </c>
      <c r="G16" s="32" t="s">
        <v>104</v>
      </c>
      <c r="H16" s="37">
        <v>220000</v>
      </c>
      <c r="I16" s="57">
        <f>H16/1000</f>
        <v>220</v>
      </c>
    </row>
    <row r="17" spans="1:9" s="23" customFormat="1" ht="24">
      <c r="A17" s="31" t="s">
        <v>101</v>
      </c>
      <c r="B17" s="32" t="s">
        <v>105</v>
      </c>
      <c r="C17" s="32" t="s">
        <v>71</v>
      </c>
      <c r="D17" s="32" t="s">
        <v>102</v>
      </c>
      <c r="E17" s="32" t="s">
        <v>106</v>
      </c>
      <c r="F17" s="32" t="s">
        <v>11</v>
      </c>
      <c r="G17" s="32" t="s">
        <v>104</v>
      </c>
      <c r="H17" s="37">
        <v>212000</v>
      </c>
      <c r="I17" s="57">
        <f>H17/1000</f>
        <v>212</v>
      </c>
    </row>
    <row r="18" spans="1:9" s="18" customFormat="1" ht="25.5" customHeight="1">
      <c r="A18" s="46"/>
      <c r="B18" s="38"/>
      <c r="C18" s="38"/>
      <c r="D18" s="39" t="s">
        <v>92</v>
      </c>
      <c r="E18" s="38"/>
      <c r="F18" s="38"/>
      <c r="G18" s="38"/>
      <c r="H18" s="47">
        <f>SUM(H16:H17)</f>
        <v>432000</v>
      </c>
      <c r="I18" s="48">
        <f>H18/1000</f>
        <v>432</v>
      </c>
    </row>
    <row r="19" spans="1:8" ht="25.5" customHeight="1">
      <c r="A19" s="49"/>
      <c r="B19" s="49"/>
      <c r="C19" s="49"/>
      <c r="D19" s="49"/>
      <c r="E19" s="49"/>
      <c r="F19" s="49"/>
      <c r="G19" s="49"/>
      <c r="H19" s="50"/>
    </row>
    <row r="20" spans="1:8" ht="25.5" customHeight="1">
      <c r="A20" s="51"/>
      <c r="B20" s="49"/>
      <c r="C20" s="52" t="s">
        <v>107</v>
      </c>
      <c r="D20" s="49"/>
      <c r="E20" s="49"/>
      <c r="F20" s="49"/>
      <c r="G20" s="49"/>
      <c r="H20" s="50"/>
    </row>
    <row r="21" spans="1:9" s="23" customFormat="1" ht="36">
      <c r="A21" s="21" t="s">
        <v>97</v>
      </c>
      <c r="B21" s="53" t="s">
        <v>2</v>
      </c>
      <c r="C21" s="53" t="s">
        <v>3</v>
      </c>
      <c r="D21" s="53" t="s">
        <v>98</v>
      </c>
      <c r="E21" s="53" t="s">
        <v>99</v>
      </c>
      <c r="F21" s="53" t="s">
        <v>100</v>
      </c>
      <c r="G21" s="53" t="s">
        <v>85</v>
      </c>
      <c r="H21" s="53" t="s">
        <v>4</v>
      </c>
      <c r="I21" s="22" t="s">
        <v>86</v>
      </c>
    </row>
    <row r="22" spans="1:9" s="23" customFormat="1" ht="24">
      <c r="A22" s="31" t="s">
        <v>101</v>
      </c>
      <c r="B22" s="32" t="s">
        <v>108</v>
      </c>
      <c r="C22" s="32" t="s">
        <v>109</v>
      </c>
      <c r="D22" s="32" t="s">
        <v>102</v>
      </c>
      <c r="E22" s="32" t="s">
        <v>110</v>
      </c>
      <c r="F22" s="32" t="s">
        <v>11</v>
      </c>
      <c r="G22" s="32" t="s">
        <v>104</v>
      </c>
      <c r="H22" s="37">
        <v>500</v>
      </c>
      <c r="I22" s="45">
        <f>H22/1000</f>
        <v>0.5</v>
      </c>
    </row>
    <row r="23" spans="1:9" s="23" customFormat="1" ht="26.25" customHeight="1">
      <c r="A23" s="31" t="s">
        <v>101</v>
      </c>
      <c r="B23" s="32">
        <v>27349291</v>
      </c>
      <c r="C23" s="32" t="s">
        <v>111</v>
      </c>
      <c r="D23" s="32" t="s">
        <v>102</v>
      </c>
      <c r="E23" s="54">
        <v>3759</v>
      </c>
      <c r="F23" s="54">
        <v>2019</v>
      </c>
      <c r="G23" s="32" t="s">
        <v>104</v>
      </c>
      <c r="H23" s="34">
        <v>620</v>
      </c>
      <c r="I23" s="45">
        <f>H23/1000</f>
        <v>0.62</v>
      </c>
    </row>
    <row r="24" spans="1:9" s="23" customFormat="1" ht="24">
      <c r="A24" s="31" t="s">
        <v>101</v>
      </c>
      <c r="B24" s="32" t="s">
        <v>112</v>
      </c>
      <c r="C24" s="32" t="s">
        <v>113</v>
      </c>
      <c r="D24" s="32" t="s">
        <v>102</v>
      </c>
      <c r="E24" s="32" t="s">
        <v>114</v>
      </c>
      <c r="F24" s="32" t="s">
        <v>11</v>
      </c>
      <c r="G24" s="32" t="s">
        <v>104</v>
      </c>
      <c r="H24" s="34">
        <v>620</v>
      </c>
      <c r="I24" s="45">
        <f>H24/1000</f>
        <v>0.62</v>
      </c>
    </row>
    <row r="25" spans="2:9" s="18" customFormat="1" ht="25.5" customHeight="1">
      <c r="B25" s="38"/>
      <c r="C25" s="38"/>
      <c r="D25" s="39" t="s">
        <v>92</v>
      </c>
      <c r="E25" s="38"/>
      <c r="F25" s="38"/>
      <c r="G25" s="38"/>
      <c r="H25" s="40">
        <f>SUM(H22:H24)</f>
        <v>1740</v>
      </c>
      <c r="I25" s="48">
        <f>H25/1000</f>
        <v>1.74</v>
      </c>
    </row>
  </sheetData>
  <sheetProtection/>
  <printOptions horizontalCentered="1"/>
  <pageMargins left="0.25" right="0.25" top="0.25" bottom="0" header="0.5" footer="0.17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mirela tarcan</dc:creator>
  <cp:keywords/>
  <dc:description/>
  <cp:lastModifiedBy>mirela tarcan</cp:lastModifiedBy>
  <cp:lastPrinted>2022-04-19T08:34:46Z</cp:lastPrinted>
  <dcterms:created xsi:type="dcterms:W3CDTF">2022-04-18T11:42:53Z</dcterms:created>
  <dcterms:modified xsi:type="dcterms:W3CDTF">2022-05-27T08:52:44Z</dcterms:modified>
  <cp:category/>
  <cp:version/>
  <cp:contentType/>
  <cp:contentStatus/>
</cp:coreProperties>
</file>